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dietrichsiegel/Desktop/"/>
    </mc:Choice>
  </mc:AlternateContent>
  <xr:revisionPtr revIDLastSave="0" documentId="13_ncr:1_{48B0DDBF-B7F2-C84C-8A0B-5F809544C45A}" xr6:coauthVersionLast="47" xr6:coauthVersionMax="47" xr10:uidLastSave="{00000000-0000-0000-0000-000000000000}"/>
  <bookViews>
    <workbookView xWindow="80" yWindow="500" windowWidth="25440" windowHeight="14360" xr2:uid="{C37CB93B-2EEF-5B46-BEC7-F2D08CF9A941}"/>
  </bookViews>
  <sheets>
    <sheet name="Data" sheetId="1" r:id="rId1"/>
    <sheet name="P&amp;L Chart" sheetId="2" r:id="rId2"/>
    <sheet name="Drawdown Chart" sheetId="3" r:id="rId3"/>
  </sheet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I3" i="1" s="1"/>
  <c r="I4" i="1" s="1"/>
  <c r="I5" i="1" s="1"/>
  <c r="I6" i="1" s="1"/>
  <c r="B4" i="1"/>
  <c r="B5" i="1"/>
  <c r="E5" i="1" s="1"/>
  <c r="F5" i="1" s="1"/>
  <c r="B6" i="1"/>
  <c r="B7" i="1"/>
  <c r="E7" i="1" s="1"/>
  <c r="F7" i="1" s="1"/>
  <c r="B8" i="1"/>
  <c r="B9" i="1"/>
  <c r="E9" i="1" s="1"/>
  <c r="F9" i="1" s="1"/>
  <c r="B10" i="1"/>
  <c r="E10" i="1" s="1"/>
  <c r="B11" i="1"/>
  <c r="E11" i="1" s="1"/>
  <c r="B12" i="1"/>
  <c r="B13" i="1"/>
  <c r="B3" i="1"/>
  <c r="E3" i="1"/>
  <c r="E4" i="1"/>
  <c r="E6" i="1"/>
  <c r="E8" i="1"/>
  <c r="E12" i="1"/>
  <c r="E13" i="1"/>
  <c r="F13" i="1" s="1"/>
  <c r="E2" i="1"/>
  <c r="C14" i="1"/>
  <c r="H14" i="1"/>
  <c r="I7" i="1" l="1"/>
  <c r="G6" i="1"/>
  <c r="G3" i="1"/>
  <c r="G4" i="1"/>
  <c r="G12" i="1"/>
  <c r="I8" i="1"/>
  <c r="I9" i="1" s="1"/>
  <c r="I10" i="1" s="1"/>
  <c r="I11" i="1" s="1"/>
  <c r="I12" i="1" s="1"/>
  <c r="G8" i="1"/>
  <c r="G10" i="1"/>
  <c r="G11" i="1"/>
  <c r="G9" i="1"/>
  <c r="G5" i="1"/>
  <c r="G13" i="1"/>
  <c r="G7" i="1"/>
  <c r="J7" i="1"/>
  <c r="J5" i="1"/>
  <c r="F11" i="1"/>
  <c r="F10" i="1"/>
  <c r="J10" i="1" s="1"/>
  <c r="F6" i="1"/>
  <c r="J6" i="1" s="1"/>
  <c r="F12" i="1"/>
  <c r="F8" i="1"/>
  <c r="F4" i="1"/>
  <c r="J4" i="1" s="1"/>
  <c r="F2" i="1"/>
  <c r="G2" i="1" s="1"/>
  <c r="J8" i="1" l="1"/>
  <c r="J11" i="1"/>
  <c r="J9" i="1"/>
  <c r="J12" i="1"/>
  <c r="I13" i="1"/>
  <c r="J13" i="1" s="1"/>
  <c r="F3" i="1"/>
  <c r="J3" i="1" s="1"/>
  <c r="E14" i="1"/>
</calcChain>
</file>

<file path=xl/sharedStrings.xml><?xml version="1.0" encoding="utf-8"?>
<sst xmlns="http://schemas.openxmlformats.org/spreadsheetml/2006/main" count="14" uniqueCount="13">
  <si>
    <t>Month</t>
  </si>
  <si>
    <t>Start</t>
  </si>
  <si>
    <t>End</t>
  </si>
  <si>
    <t>P&amp;L</t>
  </si>
  <si>
    <t>% Change</t>
  </si>
  <si>
    <t>TWR</t>
  </si>
  <si>
    <t>Wire Out</t>
  </si>
  <si>
    <t>Row Labels</t>
  </si>
  <si>
    <t>P&amp;L-2</t>
  </si>
  <si>
    <t>P&amp;L Total</t>
  </si>
  <si>
    <t>Drawdown</t>
  </si>
  <si>
    <t>Sum of Drawdown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</si>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</sst>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\-yy;@"/>
    <numFmt numFmtId="166" formatCode="&quot;$&quot;#,##0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166" fontId="0" fillId="0" borderId="0" xfId="0" applyNumberFormat="1"/>
    <xf numFmtId="165" fontId="0" fillId="0" borderId="0" xfId="0" applyNumberFormat="1" applyAlignment="1">
      <alignment horizontal="left"/>
    </xf>
    <xf numFmtId="9" fontId="0" fillId="0" borderId="0" xfId="0" applyNumberForma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/>
    </xf>
    <xf numFmtId="164" fontId="3" fillId="0" borderId="1" xfId="1" applyNumberFormat="1" applyFont="1" applyFill="1" applyBorder="1"/>
    <xf numFmtId="9" fontId="4" fillId="0" borderId="1" xfId="2" applyFont="1" applyBorder="1"/>
    <xf numFmtId="0" fontId="4" fillId="0" borderId="0" xfId="0" applyFont="1"/>
    <xf numFmtId="165" fontId="4" fillId="0" borderId="0" xfId="0" applyNumberFormat="1" applyFont="1"/>
    <xf numFmtId="164" fontId="4" fillId="3" borderId="0" xfId="1" applyNumberFormat="1" applyFont="1" applyFill="1"/>
    <xf numFmtId="164" fontId="4" fillId="0" borderId="0" xfId="1" applyNumberFormat="1" applyFont="1" applyFill="1"/>
    <xf numFmtId="164" fontId="4" fillId="0" borderId="0" xfId="1" applyNumberFormat="1" applyFont="1"/>
    <xf numFmtId="9" fontId="4" fillId="0" borderId="0" xfId="2" applyFont="1"/>
    <xf numFmtId="164" fontId="4" fillId="2" borderId="1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[Monthly Net P&amp;L.xlsx]P&amp;L Chart!PivotTable1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P&amp;L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34925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5"/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'P&amp;L Chart'!$B$3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cat>
            <c:strRef>
              <c:f>'P&amp;L Chart'!$A$4:$A$15</c:f>
              <c:strCache>
                <c:ptCount val="12"/>
                <c:pt idx="0">
                  <c:v>Jan-25</c:v>
                </c:pt>
                <c:pt idx="1">
                  <c:v>Feb-25</c:v>
                </c:pt>
                <c:pt idx="2">
                  <c:v>Mar-25</c:v>
                </c:pt>
                <c:pt idx="3">
                  <c:v>Apr-25</c:v>
                </c:pt>
                <c:pt idx="4">
                  <c:v>May-25</c:v>
                </c:pt>
                <c:pt idx="5">
                  <c:v>Jun-25</c:v>
                </c:pt>
                <c:pt idx="6">
                  <c:v>Jul-25</c:v>
                </c:pt>
                <c:pt idx="7">
                  <c:v>Aug-25</c:v>
                </c:pt>
                <c:pt idx="8">
                  <c:v>Sep-25</c:v>
                </c:pt>
                <c:pt idx="9">
                  <c:v>Oct-25</c:v>
                </c:pt>
                <c:pt idx="10">
                  <c:v>Nov-25</c:v>
                </c:pt>
                <c:pt idx="11">
                  <c:v>Dec-25</c:v>
                </c:pt>
              </c:strCache>
            </c:strRef>
          </c:cat>
          <c:val>
            <c:numRef>
              <c:f>'P&amp;L Chart'!$B$4:$B$15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9-2D48-857A-9721C53E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marker val="1"/>
        <c:smooth val="0"/>
        <c:axId val="192981135"/>
        <c:axId val="295433183"/>
      </c:lineChart>
      <c:catAx>
        <c:axId val="1929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433183"/>
        <c:crosses val="autoZero"/>
        <c:auto val="1"/>
        <c:lblAlgn val="ctr"/>
        <c:lblOffset val="100"/>
        <c:noMultiLvlLbl val="0"/>
      </c:catAx>
      <c:valAx>
        <c:axId val="295433183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8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[Monthly Net P&amp;L.xlsx]Drawdown Chart!PivotTable1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Drawdown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ltUpDiag">
            <a:fgClr>
              <a:schemeClr val="accent1"/>
            </a:fgClr>
            <a:bgClr>
              <a:schemeClr val="lt1"/>
            </a:bgClr>
          </a:pattFill>
          <a:ln w="34925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5"/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ltUpDiag">
            <a:fgClr>
              <a:schemeClr val="accent1"/>
            </a:fgClr>
            <a:bgClr>
              <a:schemeClr val="lt1"/>
            </a:bgClr>
          </a:pattFill>
          <a:ln w="34925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5"/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ltUpDiag">
            <a:fgClr>
              <a:schemeClr val="accent1"/>
            </a:fgClr>
            <a:bgClr>
              <a:schemeClr val="lt1"/>
            </a:bgClr>
          </a:pattFill>
          <a:ln w="34925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5"/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ltUpDiag">
            <a:fgClr>
              <a:schemeClr val="accent1"/>
            </a:fgClr>
            <a:bgClr>
              <a:schemeClr val="lt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'Drawdown Chart'!$B$3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'Drawdown Chart'!$A$4:$A$15</c:f>
              <c:strCache>
                <c:ptCount val="12"/>
                <c:pt idx="0">
                  <c:v>Jan-25</c:v>
                </c:pt>
                <c:pt idx="1">
                  <c:v>Feb-25</c:v>
                </c:pt>
                <c:pt idx="2">
                  <c:v>Mar-25</c:v>
                </c:pt>
                <c:pt idx="3">
                  <c:v>Apr-25</c:v>
                </c:pt>
                <c:pt idx="4">
                  <c:v>May-25</c:v>
                </c:pt>
                <c:pt idx="5">
                  <c:v>Jun-25</c:v>
                </c:pt>
                <c:pt idx="6">
                  <c:v>Jul-25</c:v>
                </c:pt>
                <c:pt idx="7">
                  <c:v>Aug-25</c:v>
                </c:pt>
                <c:pt idx="8">
                  <c:v>Sep-25</c:v>
                </c:pt>
                <c:pt idx="9">
                  <c:v>Oct-25</c:v>
                </c:pt>
                <c:pt idx="10">
                  <c:v>Nov-25</c:v>
                </c:pt>
                <c:pt idx="11">
                  <c:v>Dec-25</c:v>
                </c:pt>
              </c:strCache>
            </c:strRef>
          </c:cat>
          <c:val>
            <c:numRef>
              <c:f>'Drawdown Chart'!$B$4:$B$15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86-9941-804E-3FA4EAEF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81135"/>
        <c:axId val="295433183"/>
      </c:barChart>
      <c:catAx>
        <c:axId val="1929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433183"/>
        <c:crosses val="autoZero"/>
        <c:auto val="1"/>
        <c:lblAlgn val="ctr"/>
        <c:lblOffset val="100"/>
        <c:noMultiLvlLbl val="0"/>
      </c:catAx>
      <c:valAx>
        <c:axId val="2954331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8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812800</xdr:colOff>
      <xdr:row>1</xdr:row>
      <xdr:rowOff>0</xdr:rowOff>
    </xdr:from>
    <xdr:to>
      <xdr:col>14</xdr:col>
      <xdr:colOff>800100</xdr:colOff>
      <xdr:row>26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44B469-5402-965B-D2AF-A3BCA7A8B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812800</xdr:colOff>
      <xdr:row>1</xdr:row>
      <xdr:rowOff>0</xdr:rowOff>
    </xdr:from>
    <xdr:to>
      <xdr:col>14</xdr:col>
      <xdr:colOff>800100</xdr:colOff>
      <xdr:row>26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234CC8-7983-E44B-985B-F13CA8F28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ga Sega" refreshedDate="45725.4574587963" createdVersion="8" refreshedVersion="8" minRefreshableVersion="3" recordCount="12" xr:uid="{C781A48B-E237-0848-BEE6-8058A37DAD02}">
  <cacheSource type="worksheet">
    <worksheetSource ref="A1:J13" sheet="Data"/>
  </cacheSource>
  <cacheFields count="10">
    <cacheField name="Month" numFmtId="165">
      <sharedItems containsSemiMixedTypes="0" containsNonDate="0" containsDate="1" containsString="0" minDate="2024-01-01T00:00:00" maxDate="2025-12-02T00:00:00" count="24"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  <d v="2024-01-01T00:00:00" u="1"/>
        <d v="2024-02-01T00:00:00" u="1"/>
        <d v="2024-03-01T00:00:00" u="1"/>
        <d v="2024-04-01T00:00:00" u="1"/>
        <d v="2024-05-01T00:00:00" u="1"/>
        <d v="2024-06-01T00:00:00" u="1"/>
        <d v="2024-07-01T00:00:00" u="1"/>
        <d v="2024-08-01T00:00:00" u="1"/>
        <d v="2024-09-01T00:00:00" u="1"/>
        <d v="2024-10-01T00:00:00" u="1"/>
        <d v="2024-11-01T00:00:00" u="1"/>
        <d v="2024-12-01T00:00:00" u="1"/>
      </sharedItems>
    </cacheField>
    <cacheField name="Start" numFmtId="164">
      <sharedItems containsString="0" containsBlank="1" containsNumber="1" containsInteger="1" minValue="0" maxValue="0"/>
    </cacheField>
    <cacheField name="Add" numFmtId="164">
      <sharedItems containsNonDate="0" containsString="0" containsBlank="1"/>
    </cacheField>
    <cacheField name="End" numFmtId="164">
      <sharedItems containsNonDate="0" containsString="0" containsBlank="1"/>
    </cacheField>
    <cacheField name="P&amp;L" numFmtId="164">
      <sharedItems containsSemiMixedTypes="0" containsString="0" containsNumber="1" containsInteger="1" minValue="0" maxValue="0"/>
    </cacheField>
    <cacheField name="% Change" numFmtId="9">
      <sharedItems/>
    </cacheField>
    <cacheField name="TWR" numFmtId="9">
      <sharedItems/>
    </cacheField>
    <cacheField name="Wire Out" numFmtId="164">
      <sharedItems containsNonDate="0" containsString="0" containsBlank="1"/>
    </cacheField>
    <cacheField name="P&amp;L-2" numFmtId="164">
      <sharedItems/>
    </cacheField>
    <cacheField name="Drawdown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m/>
    <m/>
    <m/>
    <n v="0"/>
    <s v="-"/>
    <s v="-"/>
    <m/>
    <s v="-"/>
    <s v="-"/>
  </r>
  <r>
    <x v="1"/>
    <n v="0"/>
    <m/>
    <m/>
    <n v="0"/>
    <s v="-"/>
    <s v="-"/>
    <m/>
    <s v="-"/>
    <s v="-"/>
  </r>
  <r>
    <x v="2"/>
    <n v="0"/>
    <m/>
    <m/>
    <n v="0"/>
    <s v="-"/>
    <s v="-"/>
    <m/>
    <s v="-"/>
    <s v="-"/>
  </r>
  <r>
    <x v="3"/>
    <n v="0"/>
    <m/>
    <m/>
    <n v="0"/>
    <s v="-"/>
    <s v="-"/>
    <m/>
    <s v="-"/>
    <s v="-"/>
  </r>
  <r>
    <x v="4"/>
    <n v="0"/>
    <m/>
    <m/>
    <n v="0"/>
    <s v="-"/>
    <s v="-"/>
    <m/>
    <s v="-"/>
    <s v="-"/>
  </r>
  <r>
    <x v="5"/>
    <n v="0"/>
    <m/>
    <m/>
    <n v="0"/>
    <s v="-"/>
    <s v="-"/>
    <m/>
    <s v="-"/>
    <s v="-"/>
  </r>
  <r>
    <x v="6"/>
    <n v="0"/>
    <m/>
    <m/>
    <n v="0"/>
    <s v="-"/>
    <s v="-"/>
    <m/>
    <s v="-"/>
    <s v="-"/>
  </r>
  <r>
    <x v="7"/>
    <n v="0"/>
    <m/>
    <m/>
    <n v="0"/>
    <s v="-"/>
    <s v="-"/>
    <m/>
    <s v="-"/>
    <s v="-"/>
  </r>
  <r>
    <x v="8"/>
    <n v="0"/>
    <m/>
    <m/>
    <n v="0"/>
    <s v="-"/>
    <s v="-"/>
    <m/>
    <s v="-"/>
    <s v="-"/>
  </r>
  <r>
    <x v="9"/>
    <n v="0"/>
    <m/>
    <m/>
    <n v="0"/>
    <s v="-"/>
    <s v="-"/>
    <m/>
    <s v="-"/>
    <s v="-"/>
  </r>
  <r>
    <x v="10"/>
    <n v="0"/>
    <m/>
    <m/>
    <n v="0"/>
    <s v="-"/>
    <s v="-"/>
    <m/>
    <s v="-"/>
    <s v="-"/>
  </r>
  <r>
    <x v="11"/>
    <n v="0"/>
    <m/>
    <m/>
    <n v="0"/>
    <s v="-"/>
    <s v="-"/>
    <m/>
    <s v="-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BA7C1B-9BD9-5745-BAEF-48878496F9F6}" name="PivotTable1" cacheId="1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8">
  <location ref="A3:B15" firstHeaderRow="1" firstDataRow="1" firstDataCol="1"/>
  <pivotFields count="10">
    <pivotField axis="axisRow" numFmtId="165" showAll="0" sortType="ascending">
      <items count="25"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numFmtId="164" showAll="0"/>
    <pivotField showAll="0"/>
    <pivotField showAll="0"/>
    <pivotField showAll="0"/>
    <pivotField dataField="1" showAll="0"/>
    <pivotField showAll="0"/>
  </pivotFields>
  <rowFields count="1">
    <field x="0"/>
  </rowFields>
  <rowItems count="12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Items count="1">
    <i/>
  </colItems>
  <dataFields count="1">
    <dataField name="P&amp;L Total" fld="8" baseField="0" baseItem="0" numFmtId="166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C51E14-97E1-6E41-A318-BA418CED3DFB}" name="PivotTable1" cacheId="1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11">
  <location ref="A3:B15" firstHeaderRow="1" firstDataRow="1" firstDataCol="1"/>
  <pivotFields count="10">
    <pivotField axis="axisRow" numFmtId="165" showAll="0" sortType="ascending">
      <items count="25"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numFmtId="164" showAll="0"/>
    <pivotField showAll="0"/>
    <pivotField showAll="0"/>
    <pivotField showAll="0"/>
    <pivotField showAll="0"/>
    <pivotField dataField="1" showAll="0"/>
  </pivotFields>
  <rowFields count="1">
    <field x="0"/>
  </rowFields>
  <rowItems count="12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Items count="1">
    <i/>
  </colItems>
  <dataFields count="1">
    <dataField name="Sum of Drawdown" fld="9" baseField="0" baseItem="0" numFmtId="9"/>
  </dataFields>
  <chartFormats count="1"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799D-67AF-2440-B338-9CC30F44B9AB}">
  <dimension ref="A1:J14"/>
  <sheetViews>
    <sheetView tabSelected="1" workbookViewId="0">
      <selection activeCell="B2" sqref="B2"/>
    </sheetView>
  </sheetViews>
  <sheetFormatPr baseColWidth="10" defaultRowHeight="19" x14ac:dyDescent="0.25"/>
  <cols>
    <col min="1" max="1" width="10.83203125" style="10"/>
    <col min="2" max="2" width="12.5" style="14" bestFit="1" customWidth="1"/>
    <col min="3" max="3" width="12.5" style="14" customWidth="1"/>
    <col min="4" max="4" width="12.5" style="14" bestFit="1" customWidth="1"/>
    <col min="5" max="5" width="14" style="14" bestFit="1" customWidth="1"/>
    <col min="6" max="7" width="10.83203125" style="15"/>
    <col min="8" max="8" width="12.5" style="14" bestFit="1" customWidth="1"/>
    <col min="9" max="9" width="14" style="14" customWidth="1"/>
    <col min="10" max="10" width="10.83203125" style="15" customWidth="1"/>
    <col min="11" max="16384" width="10.83203125" style="10"/>
  </cols>
  <sheetData>
    <row r="1" spans="1:10" x14ac:dyDescent="0.25">
      <c r="A1" s="5" t="s">
        <v>0</v>
      </c>
      <c r="B1" s="6" t="s">
        <v>1</v>
      </c>
      <c r="C1" s="6" t="s">
        <v>12</v>
      </c>
      <c r="D1" s="6" t="s">
        <v>2</v>
      </c>
      <c r="E1" s="6" t="s">
        <v>3</v>
      </c>
      <c r="F1" s="7" t="s">
        <v>4</v>
      </c>
      <c r="G1" s="7" t="s">
        <v>5</v>
      </c>
      <c r="H1" s="6" t="s">
        <v>6</v>
      </c>
      <c r="I1" s="8" t="s">
        <v>8</v>
      </c>
      <c r="J1" s="9" t="s">
        <v>10</v>
      </c>
    </row>
    <row r="2" spans="1:10" x14ac:dyDescent="0.25">
      <c r="A2" s="11">
        <v>45658</v>
      </c>
      <c r="B2" s="12"/>
      <c r="C2" s="13"/>
      <c r="E2" s="14">
        <f>IF(D2&lt;&gt;"",D2-(B2+C2),0)</f>
        <v>0</v>
      </c>
      <c r="F2" s="15" t="str">
        <f>IF(E2&lt;&gt;0,E2/(B2+C2),"-")</f>
        <v>-</v>
      </c>
      <c r="G2" s="15" t="str">
        <f>IF(D2&lt;&gt;"",F2,"-")</f>
        <v>-</v>
      </c>
      <c r="I2" s="14" t="str">
        <f>IF(D2&lt;&gt;"",D2-(B2+C2),"-")</f>
        <v>-</v>
      </c>
      <c r="J2" s="15" t="str">
        <f>IF(D2&lt;&gt;"",0,"-")</f>
        <v>-</v>
      </c>
    </row>
    <row r="3" spans="1:10" x14ac:dyDescent="0.25">
      <c r="A3" s="11">
        <v>45689</v>
      </c>
      <c r="B3" s="14">
        <f>IF(D2&lt;&gt;0,D2-H2,)</f>
        <v>0</v>
      </c>
      <c r="E3" s="14">
        <f t="shared" ref="E3:E13" si="0">IF(D3&lt;&gt;"",D3-(B3+C3),0)</f>
        <v>0</v>
      </c>
      <c r="F3" s="15" t="str">
        <f t="shared" ref="F3:F13" si="1">IF(E3&lt;&gt;0,E3/(B3+C3),"-")</f>
        <v>-</v>
      </c>
      <c r="G3" s="15" t="str">
        <f>IF(D3&lt;&gt;"",(SUM(E$2:E3))/(($B$2)+SUM(C$2:C3)),"-")</f>
        <v>-</v>
      </c>
      <c r="I3" s="14" t="str">
        <f>IF(D3&lt;&gt;"",I2+(D3-(B3+C3)),"-")</f>
        <v>-</v>
      </c>
      <c r="J3" s="15" t="str">
        <f>IF(D3&lt;&gt;"",IF(I3&gt;I2,0,F3),"-")</f>
        <v>-</v>
      </c>
    </row>
    <row r="4" spans="1:10" x14ac:dyDescent="0.25">
      <c r="A4" s="11">
        <v>45717</v>
      </c>
      <c r="B4" s="14">
        <f t="shared" ref="B4:B13" si="2">IF(D3&lt;&gt;0,D3-H3,)</f>
        <v>0</v>
      </c>
      <c r="E4" s="14">
        <f t="shared" si="0"/>
        <v>0</v>
      </c>
      <c r="F4" s="15" t="str">
        <f t="shared" si="1"/>
        <v>-</v>
      </c>
      <c r="G4" s="15" t="str">
        <f>IF(D4&lt;&gt;"",(SUM(E$2:E4))/(($B$2)+SUM(C$2:C4)),"-")</f>
        <v>-</v>
      </c>
      <c r="I4" s="14" t="str">
        <f t="shared" ref="I4:I13" si="3">IF(D4&lt;&gt;"",I3+(D4-(B4+C4)),"-")</f>
        <v>-</v>
      </c>
      <c r="J4" s="15" t="str">
        <f t="shared" ref="J4:J13" si="4">IF(D4&lt;&gt;"",IF(I4&gt;I3,0,F4),"-")</f>
        <v>-</v>
      </c>
    </row>
    <row r="5" spans="1:10" x14ac:dyDescent="0.25">
      <c r="A5" s="11">
        <v>45748</v>
      </c>
      <c r="B5" s="14">
        <f t="shared" si="2"/>
        <v>0</v>
      </c>
      <c r="E5" s="14">
        <f t="shared" si="0"/>
        <v>0</v>
      </c>
      <c r="F5" s="15" t="str">
        <f t="shared" si="1"/>
        <v>-</v>
      </c>
      <c r="G5" s="15" t="str">
        <f>IF(D5&lt;&gt;"",(SUM(E$2:E5))/(($B$2)+SUM(C$2:C5)),"-")</f>
        <v>-</v>
      </c>
      <c r="I5" s="14" t="str">
        <f t="shared" si="3"/>
        <v>-</v>
      </c>
      <c r="J5" s="15" t="str">
        <f t="shared" si="4"/>
        <v>-</v>
      </c>
    </row>
    <row r="6" spans="1:10" x14ac:dyDescent="0.25">
      <c r="A6" s="11">
        <v>45778</v>
      </c>
      <c r="B6" s="14">
        <f t="shared" si="2"/>
        <v>0</v>
      </c>
      <c r="E6" s="14">
        <f t="shared" si="0"/>
        <v>0</v>
      </c>
      <c r="F6" s="15" t="str">
        <f t="shared" si="1"/>
        <v>-</v>
      </c>
      <c r="G6" s="15" t="str">
        <f>IF(D6&lt;&gt;"",(SUM(E$2:E6))/(($B$2)+SUM(C$2:C6)),"-")</f>
        <v>-</v>
      </c>
      <c r="I6" s="14" t="str">
        <f t="shared" si="3"/>
        <v>-</v>
      </c>
      <c r="J6" s="15" t="str">
        <f t="shared" si="4"/>
        <v>-</v>
      </c>
    </row>
    <row r="7" spans="1:10" x14ac:dyDescent="0.25">
      <c r="A7" s="11">
        <v>45809</v>
      </c>
      <c r="B7" s="14">
        <f t="shared" si="2"/>
        <v>0</v>
      </c>
      <c r="E7" s="14">
        <f t="shared" si="0"/>
        <v>0</v>
      </c>
      <c r="F7" s="15" t="str">
        <f t="shared" si="1"/>
        <v>-</v>
      </c>
      <c r="G7" s="15" t="str">
        <f>IF(D7&lt;&gt;"",(SUM(E$2:E7))/(($B$2)+SUM(C$2:C7)),"-")</f>
        <v>-</v>
      </c>
      <c r="I7" s="14" t="str">
        <f t="shared" si="3"/>
        <v>-</v>
      </c>
      <c r="J7" s="15" t="str">
        <f t="shared" si="4"/>
        <v>-</v>
      </c>
    </row>
    <row r="8" spans="1:10" x14ac:dyDescent="0.25">
      <c r="A8" s="11">
        <v>45839</v>
      </c>
      <c r="B8" s="14">
        <f t="shared" si="2"/>
        <v>0</v>
      </c>
      <c r="E8" s="14">
        <f t="shared" si="0"/>
        <v>0</v>
      </c>
      <c r="F8" s="15" t="str">
        <f t="shared" si="1"/>
        <v>-</v>
      </c>
      <c r="G8" s="15" t="str">
        <f>IF(D8&lt;&gt;"",(SUM(E$2:E8))/(($B$2)+SUM(C$2:C8)),"-")</f>
        <v>-</v>
      </c>
      <c r="I8" s="14" t="str">
        <f t="shared" si="3"/>
        <v>-</v>
      </c>
      <c r="J8" s="15" t="str">
        <f t="shared" si="4"/>
        <v>-</v>
      </c>
    </row>
    <row r="9" spans="1:10" x14ac:dyDescent="0.25">
      <c r="A9" s="11">
        <v>45870</v>
      </c>
      <c r="B9" s="14">
        <f t="shared" si="2"/>
        <v>0</v>
      </c>
      <c r="E9" s="14">
        <f t="shared" si="0"/>
        <v>0</v>
      </c>
      <c r="F9" s="15" t="str">
        <f t="shared" si="1"/>
        <v>-</v>
      </c>
      <c r="G9" s="15" t="str">
        <f>IF(D9&lt;&gt;"",(SUM(E$2:E9))/(($B$2)+SUM(C$2:C9)),"-")</f>
        <v>-</v>
      </c>
      <c r="I9" s="14" t="str">
        <f t="shared" si="3"/>
        <v>-</v>
      </c>
      <c r="J9" s="15" t="str">
        <f t="shared" si="4"/>
        <v>-</v>
      </c>
    </row>
    <row r="10" spans="1:10" x14ac:dyDescent="0.25">
      <c r="A10" s="11">
        <v>45901</v>
      </c>
      <c r="B10" s="14">
        <f t="shared" si="2"/>
        <v>0</v>
      </c>
      <c r="E10" s="14">
        <f>IF(D10&lt;&gt;"",D10-(B10+C10),0)</f>
        <v>0</v>
      </c>
      <c r="F10" s="15" t="str">
        <f t="shared" si="1"/>
        <v>-</v>
      </c>
      <c r="G10" s="15" t="str">
        <f>IF(D10&lt;&gt;"",(SUM(E$2:E10))/(($B$2)+SUM(C$2:C10)),"-")</f>
        <v>-</v>
      </c>
      <c r="I10" s="14" t="str">
        <f t="shared" si="3"/>
        <v>-</v>
      </c>
      <c r="J10" s="15" t="str">
        <f t="shared" si="4"/>
        <v>-</v>
      </c>
    </row>
    <row r="11" spans="1:10" x14ac:dyDescent="0.25">
      <c r="A11" s="11">
        <v>45931</v>
      </c>
      <c r="B11" s="14">
        <f t="shared" si="2"/>
        <v>0</v>
      </c>
      <c r="E11" s="14">
        <f t="shared" si="0"/>
        <v>0</v>
      </c>
      <c r="F11" s="15" t="str">
        <f t="shared" si="1"/>
        <v>-</v>
      </c>
      <c r="G11" s="15" t="str">
        <f>IF(D11&lt;&gt;"",(SUM(E$2:E11))/(($B$2)+SUM(C$2:C11)),"-")</f>
        <v>-</v>
      </c>
      <c r="I11" s="14" t="str">
        <f t="shared" si="3"/>
        <v>-</v>
      </c>
      <c r="J11" s="15" t="str">
        <f t="shared" si="4"/>
        <v>-</v>
      </c>
    </row>
    <row r="12" spans="1:10" x14ac:dyDescent="0.25">
      <c r="A12" s="11">
        <v>45962</v>
      </c>
      <c r="B12" s="14">
        <f t="shared" si="2"/>
        <v>0</v>
      </c>
      <c r="E12" s="14">
        <f t="shared" si="0"/>
        <v>0</v>
      </c>
      <c r="F12" s="15" t="str">
        <f t="shared" si="1"/>
        <v>-</v>
      </c>
      <c r="G12" s="15" t="str">
        <f>IF(D12&lt;&gt;"",(SUM(E$2:E12))/(($B$2)+SUM(C$2:C12)),"-")</f>
        <v>-</v>
      </c>
      <c r="I12" s="14" t="str">
        <f t="shared" si="3"/>
        <v>-</v>
      </c>
      <c r="J12" s="15" t="str">
        <f t="shared" si="4"/>
        <v>-</v>
      </c>
    </row>
    <row r="13" spans="1:10" x14ac:dyDescent="0.25">
      <c r="A13" s="11">
        <v>45992</v>
      </c>
      <c r="B13" s="14">
        <f t="shared" si="2"/>
        <v>0</v>
      </c>
      <c r="E13" s="14">
        <f t="shared" si="0"/>
        <v>0</v>
      </c>
      <c r="F13" s="15" t="str">
        <f t="shared" si="1"/>
        <v>-</v>
      </c>
      <c r="G13" s="15" t="str">
        <f>IF(D13&lt;&gt;"",(SUM(E$2:E13))/(($B$2)+SUM(C$2:C13)),"-")</f>
        <v>-</v>
      </c>
      <c r="I13" s="14" t="str">
        <f t="shared" si="3"/>
        <v>-</v>
      </c>
      <c r="J13" s="15" t="str">
        <f t="shared" si="4"/>
        <v>-</v>
      </c>
    </row>
    <row r="14" spans="1:10" x14ac:dyDescent="0.25">
      <c r="C14" s="16">
        <f>SUM(C2:C13)</f>
        <v>0</v>
      </c>
      <c r="E14" s="16">
        <f>SUM(E2:E13)</f>
        <v>0</v>
      </c>
      <c r="H14" s="16">
        <f>SUM(H2:H13)</f>
        <v>0</v>
      </c>
    </row>
  </sheetData>
  <phoneticPr fontId="2" type="noConversion"/>
  <conditionalFormatting sqref="A1:J1048576">
    <cfRule type="cellIs" dxfId="1" priority="3" operator="lessThan">
      <formula>0</formula>
    </cfRule>
  </conditionalFormatting>
  <conditionalFormatting sqref="H2:H13">
    <cfRule type="cellIs" dxfId="0" priority="2" stopIfTrue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70430-71B3-5146-B5B8-94C365179425}">
  <dimension ref="A3:B15"/>
  <sheetViews>
    <sheetView workbookViewId="0">
      <selection activeCell="B8" sqref="B8"/>
    </sheetView>
  </sheetViews>
  <sheetFormatPr baseColWidth="10" defaultRowHeight="16" x14ac:dyDescent="0.2"/>
  <cols>
    <col min="1" max="1" width="13" bestFit="1" customWidth="1"/>
    <col min="2" max="2" width="8.83203125" bestFit="1" customWidth="1"/>
  </cols>
  <sheetData>
    <row r="3" spans="1:2" x14ac:dyDescent="0.2">
      <c r="A3" s="1" t="s">
        <v>7</v>
      </c>
      <c r="B3" t="s">
        <v>9</v>
      </c>
    </row>
    <row r="4" spans="1:2" x14ac:dyDescent="0.2">
      <c r="A4" s="3">
        <v>45658</v>
      </c>
      <c r="B4" s="2">
        <v>0</v>
      </c>
    </row>
    <row r="5" spans="1:2" x14ac:dyDescent="0.2">
      <c r="A5" s="3">
        <v>45689</v>
      </c>
      <c r="B5" s="2">
        <v>0</v>
      </c>
    </row>
    <row r="6" spans="1:2" x14ac:dyDescent="0.2">
      <c r="A6" s="3">
        <v>45717</v>
      </c>
      <c r="B6" s="2">
        <v>0</v>
      </c>
    </row>
    <row r="7" spans="1:2" x14ac:dyDescent="0.2">
      <c r="A7" s="3">
        <v>45748</v>
      </c>
      <c r="B7" s="2">
        <v>0</v>
      </c>
    </row>
    <row r="8" spans="1:2" x14ac:dyDescent="0.2">
      <c r="A8" s="3">
        <v>45778</v>
      </c>
      <c r="B8" s="2">
        <v>0</v>
      </c>
    </row>
    <row r="9" spans="1:2" x14ac:dyDescent="0.2">
      <c r="A9" s="3">
        <v>45809</v>
      </c>
      <c r="B9" s="2">
        <v>0</v>
      </c>
    </row>
    <row r="10" spans="1:2" x14ac:dyDescent="0.2">
      <c r="A10" s="3">
        <v>45839</v>
      </c>
      <c r="B10" s="2">
        <v>0</v>
      </c>
    </row>
    <row r="11" spans="1:2" x14ac:dyDescent="0.2">
      <c r="A11" s="3">
        <v>45870</v>
      </c>
      <c r="B11" s="2">
        <v>0</v>
      </c>
    </row>
    <row r="12" spans="1:2" x14ac:dyDescent="0.2">
      <c r="A12" s="3">
        <v>45901</v>
      </c>
      <c r="B12" s="2">
        <v>0</v>
      </c>
    </row>
    <row r="13" spans="1:2" x14ac:dyDescent="0.2">
      <c r="A13" s="3">
        <v>45931</v>
      </c>
      <c r="B13" s="2">
        <v>0</v>
      </c>
    </row>
    <row r="14" spans="1:2" x14ac:dyDescent="0.2">
      <c r="A14" s="3">
        <v>45962</v>
      </c>
      <c r="B14" s="2">
        <v>0</v>
      </c>
    </row>
    <row r="15" spans="1:2" x14ac:dyDescent="0.2">
      <c r="A15" s="3">
        <v>45992</v>
      </c>
      <c r="B15" s="2">
        <v>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B315-AD05-E046-A5CF-21CBBC09E470}">
  <dimension ref="A3:B15"/>
  <sheetViews>
    <sheetView workbookViewId="0">
      <selection activeCell="B12" sqref="B12"/>
    </sheetView>
  </sheetViews>
  <sheetFormatPr baseColWidth="10" defaultRowHeight="16" x14ac:dyDescent="0.2"/>
  <cols>
    <col min="1" max="1" width="13" bestFit="1" customWidth="1"/>
    <col min="2" max="2" width="15.83203125" bestFit="1" customWidth="1"/>
  </cols>
  <sheetData>
    <row r="3" spans="1:2" x14ac:dyDescent="0.2">
      <c r="A3" s="1" t="s">
        <v>7</v>
      </c>
      <c r="B3" t="s">
        <v>11</v>
      </c>
    </row>
    <row r="4" spans="1:2" x14ac:dyDescent="0.2">
      <c r="A4" s="3">
        <v>45658</v>
      </c>
      <c r="B4" s="4">
        <v>0</v>
      </c>
    </row>
    <row r="5" spans="1:2" x14ac:dyDescent="0.2">
      <c r="A5" s="3">
        <v>45689</v>
      </c>
      <c r="B5" s="4">
        <v>0</v>
      </c>
    </row>
    <row r="6" spans="1:2" x14ac:dyDescent="0.2">
      <c r="A6" s="3">
        <v>45717</v>
      </c>
      <c r="B6" s="4">
        <v>0</v>
      </c>
    </row>
    <row r="7" spans="1:2" x14ac:dyDescent="0.2">
      <c r="A7" s="3">
        <v>45748</v>
      </c>
      <c r="B7" s="4">
        <v>0</v>
      </c>
    </row>
    <row r="8" spans="1:2" x14ac:dyDescent="0.2">
      <c r="A8" s="3">
        <v>45778</v>
      </c>
      <c r="B8" s="4">
        <v>0</v>
      </c>
    </row>
    <row r="9" spans="1:2" x14ac:dyDescent="0.2">
      <c r="A9" s="3">
        <v>45809</v>
      </c>
      <c r="B9" s="4">
        <v>0</v>
      </c>
    </row>
    <row r="10" spans="1:2" x14ac:dyDescent="0.2">
      <c r="A10" s="3">
        <v>45839</v>
      </c>
      <c r="B10" s="4">
        <v>0</v>
      </c>
    </row>
    <row r="11" spans="1:2" x14ac:dyDescent="0.2">
      <c r="A11" s="3">
        <v>45870</v>
      </c>
      <c r="B11" s="4">
        <v>0</v>
      </c>
    </row>
    <row r="12" spans="1:2" x14ac:dyDescent="0.2">
      <c r="A12" s="3">
        <v>45901</v>
      </c>
      <c r="B12" s="4">
        <v>0</v>
      </c>
    </row>
    <row r="13" spans="1:2" x14ac:dyDescent="0.2">
      <c r="A13" s="3">
        <v>45931</v>
      </c>
      <c r="B13" s="4">
        <v>0</v>
      </c>
    </row>
    <row r="14" spans="1:2" x14ac:dyDescent="0.2">
      <c r="A14" s="3">
        <v>45962</v>
      </c>
      <c r="B14" s="4">
        <v>0</v>
      </c>
    </row>
    <row r="15" spans="1:2" x14ac:dyDescent="0.2">
      <c r="A15" s="3">
        <v>45992</v>
      </c>
      <c r="B15" s="4">
        <v>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P&amp;L Chart</vt:lpstr>
      <vt:lpstr>Drawdown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Dietrich Siegel</dc:creator>
  <cp:lastModifiedBy>Dietrich Siegel</cp:lastModifiedBy>
  <dcterms:created xsi:type="dcterms:W3CDTF">2025-03-08T18:00:37Z</dcterms:created>
  <dcterms:modified xsi:type="dcterms:W3CDTF">2025-03-09T15:17:04Z</dcterms:modified>
</cp:coreProperties>
</file>